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65452" windowWidth="13176" windowHeight="8964" activeTab="0"/>
  </bookViews>
  <sheets>
    <sheet name="LG ICE" sheetId="1" r:id="rId1"/>
  </sheets>
  <definedNames>
    <definedName name="_xlnm.Print_Area" localSheetId="0">'LG ICE'!$A$1:$K$26</definedName>
  </definedNames>
  <calcPr fullCalcOnLoad="1"/>
</workbook>
</file>

<file path=xl/sharedStrings.xml><?xml version="1.0" encoding="utf-8"?>
<sst xmlns="http://schemas.openxmlformats.org/spreadsheetml/2006/main" count="44" uniqueCount="43">
  <si>
    <t>Facility:</t>
  </si>
  <si>
    <t>ID#:</t>
  </si>
  <si>
    <t>Project #:</t>
  </si>
  <si>
    <t>CAS#</t>
  </si>
  <si>
    <t>LB/HR</t>
  </si>
  <si>
    <t>LB/YR</t>
  </si>
  <si>
    <t>Applicability</t>
  </si>
  <si>
    <t>Last Update</t>
  </si>
  <si>
    <t>Matthew Cegielski</t>
  </si>
  <si>
    <t>References:</t>
  </si>
  <si>
    <t>Name</t>
  </si>
  <si>
    <t>Author or updater</t>
  </si>
  <si>
    <t>Inputs</t>
  </si>
  <si>
    <t xml:space="preserve">Formula </t>
  </si>
  <si>
    <t>Chloroform</t>
  </si>
  <si>
    <t>Vinyl Chloride</t>
  </si>
  <si>
    <t>Benzene</t>
  </si>
  <si>
    <t>Carbon tetrachloride</t>
  </si>
  <si>
    <t>Toluene</t>
  </si>
  <si>
    <t>Xylene</t>
  </si>
  <si>
    <t>VOC Control %</t>
  </si>
  <si>
    <t>VOC Control y or n</t>
  </si>
  <si>
    <t>Perchloroethylene</t>
  </si>
  <si>
    <t>Trichloroethylene</t>
  </si>
  <si>
    <t>Landfill Gas-Fired Internal Combustion Engine</t>
  </si>
  <si>
    <t>Use this spreadsheet for Landfill Gas-Fired Internal Combustion Engine. Entries required in yellow areas, output in grey areas.</t>
  </si>
  <si>
    <t>Higher Heating Value MMBtu/MMscf</t>
  </si>
  <si>
    <t xml:space="preserve">Methyl chloroform </t>
  </si>
  <si>
    <t>Bhp</t>
  </si>
  <si>
    <t>LFG Bhp Fuel Use Convertor</t>
  </si>
  <si>
    <t>Substances</t>
  </si>
  <si>
    <t>MMscf/hr</t>
  </si>
  <si>
    <t>Landfill Gas usage rate</t>
  </si>
  <si>
    <t>MMscf /yr</t>
  </si>
  <si>
    <t xml:space="preserve"> MMscf /hr</t>
  </si>
  <si>
    <r>
      <t>*Use 2.5425E3 to convert HP to Btu/hr</t>
    </r>
    <r>
      <rPr>
        <sz val="10"/>
        <rFont val="Arial"/>
        <family val="0"/>
      </rPr>
      <t>,the HHV of LFG is 400 MMBtu/MMscf, Thermal Efficiency of an engine is 0.35.       MMscf/hr = Bhp* ((2542.5/(400*0.35) /1E</t>
    </r>
    <r>
      <rPr>
        <vertAlign val="superscript"/>
        <sz val="10"/>
        <rFont val="Arial"/>
        <family val="2"/>
      </rPr>
      <t>6</t>
    </r>
    <r>
      <rPr>
        <sz val="10"/>
        <rFont val="Arial"/>
        <family val="0"/>
      </rPr>
      <t xml:space="preserve">) </t>
    </r>
  </si>
  <si>
    <t>* The emission factors are from the Landfill gas section of the table, "Attachment 2 Summary of HAP Emissions Data for Internal Combustion Engines"  in the 2002 Alpha-Gamma Technologies Memo for Reciprocating Internal Combustion Engine (RICE) EPA database.</t>
  </si>
  <si>
    <t>Emission Factor               lbs/ MMBtu</t>
  </si>
  <si>
    <t>Emission Factor              lbs/ MMscf</t>
  </si>
  <si>
    <t>Y</t>
  </si>
  <si>
    <t>N</t>
  </si>
  <si>
    <t>Supply the necessary rate in MMscf. Use the average Landfill gas heating value (HHV) of 400, unless provided.  Emissions are calculated by the multiplication of Fuel Rates and Emission Factors. Choose Y from the dropdown if VOC control is present and enter the VOC control in whole numbers (e.g. 70 for 70%).</t>
  </si>
  <si>
    <t>HHV</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</si>
</sst>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s>
  <fonts count="45">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b/>
      <sz val="12"/>
      <name val="Arial"/>
      <family val="2"/>
    </font>
    <font>
      <sz val="20"/>
      <name val="Arial"/>
      <family val="2"/>
    </font>
    <font>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double"/>
      <bottom style="medium"/>
    </border>
    <border>
      <left style="medium"/>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7">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11" fontId="0" fillId="0" borderId="0" xfId="0" applyNumberFormat="1" applyBorder="1" applyAlignment="1">
      <alignment/>
    </xf>
    <xf numFmtId="0" fontId="3" fillId="0" borderId="11" xfId="0" applyFont="1" applyBorder="1" applyAlignment="1">
      <alignment wrapText="1"/>
    </xf>
    <xf numFmtId="0" fontId="3" fillId="0" borderId="15" xfId="0" applyFont="1" applyBorder="1" applyAlignment="1">
      <alignment wrapText="1"/>
    </xf>
    <xf numFmtId="0" fontId="3" fillId="0" borderId="16" xfId="0" applyFont="1" applyBorder="1" applyAlignment="1">
      <alignment horizontal="center" wrapText="1"/>
    </xf>
    <xf numFmtId="0" fontId="0" fillId="0" borderId="0" xfId="0" applyAlignment="1">
      <alignment horizontal="center"/>
    </xf>
    <xf numFmtId="0" fontId="4" fillId="0" borderId="17" xfId="0" applyFont="1" applyBorder="1" applyAlignment="1">
      <alignment/>
    </xf>
    <xf numFmtId="0" fontId="4" fillId="0" borderId="18" xfId="0" applyFont="1" applyBorder="1" applyAlignment="1">
      <alignment/>
    </xf>
    <xf numFmtId="0" fontId="0" fillId="0" borderId="19" xfId="0" applyBorder="1" applyAlignment="1">
      <alignment/>
    </xf>
    <xf numFmtId="0" fontId="3" fillId="0" borderId="0" xfId="0" applyFont="1" applyBorder="1" applyAlignment="1">
      <alignment wrapText="1"/>
    </xf>
    <xf numFmtId="0" fontId="3" fillId="0" borderId="20" xfId="0" applyFont="1" applyBorder="1" applyAlignment="1">
      <alignment wrapText="1"/>
    </xf>
    <xf numFmtId="0" fontId="3" fillId="0" borderId="21" xfId="0" applyFont="1" applyBorder="1" applyAlignment="1">
      <alignment horizontal="center" wrapText="1"/>
    </xf>
    <xf numFmtId="11" fontId="0" fillId="0" borderId="21" xfId="0" applyNumberFormat="1" applyBorder="1" applyAlignment="1">
      <alignment/>
    </xf>
    <xf numFmtId="0" fontId="0" fillId="0" borderId="21" xfId="0" applyBorder="1" applyAlignment="1">
      <alignment/>
    </xf>
    <xf numFmtId="0" fontId="0" fillId="0" borderId="22"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3" xfId="0" applyFont="1" applyBorder="1" applyAlignment="1">
      <alignment/>
    </xf>
    <xf numFmtId="0" fontId="3" fillId="0" borderId="17" xfId="0" applyFont="1" applyBorder="1" applyAlignment="1">
      <alignment horizontal="center" vertical="center"/>
    </xf>
    <xf numFmtId="0" fontId="5" fillId="0" borderId="0" xfId="0" applyFont="1" applyAlignment="1">
      <alignment/>
    </xf>
    <xf numFmtId="0" fontId="0" fillId="33" borderId="24" xfId="0" applyNumberFormat="1" applyFill="1" applyBorder="1" applyAlignment="1">
      <alignment horizontal="center"/>
    </xf>
    <xf numFmtId="11" fontId="0" fillId="0" borderId="0" xfId="0" applyNumberFormat="1" applyFill="1" applyBorder="1" applyAlignment="1">
      <alignment/>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34" borderId="16" xfId="0" applyNumberFormat="1" applyFill="1" applyBorder="1" applyAlignment="1">
      <alignment horizontal="center"/>
    </xf>
    <xf numFmtId="0" fontId="0" fillId="0" borderId="0" xfId="0" applyNumberFormat="1" applyFill="1" applyBorder="1" applyAlignment="1">
      <alignment horizontal="center"/>
    </xf>
    <xf numFmtId="0" fontId="0" fillId="0" borderId="24" xfId="0" applyFont="1" applyFill="1" applyBorder="1" applyAlignment="1">
      <alignment/>
    </xf>
    <xf numFmtId="11" fontId="0" fillId="34" borderId="10" xfId="0" applyNumberFormat="1" applyFill="1" applyBorder="1" applyAlignment="1">
      <alignment horizontal="center"/>
    </xf>
    <xf numFmtId="11" fontId="0" fillId="34" borderId="25" xfId="0" applyNumberFormat="1" applyFill="1" applyBorder="1" applyAlignment="1">
      <alignment horizontal="center"/>
    </xf>
    <xf numFmtId="11" fontId="0" fillId="34" borderId="10" xfId="0" applyNumberFormat="1" applyFill="1" applyBorder="1" applyAlignment="1">
      <alignment horizontal="center" wrapText="1"/>
    </xf>
    <xf numFmtId="11" fontId="0" fillId="0" borderId="0" xfId="0" applyNumberFormat="1" applyFont="1" applyBorder="1" applyAlignment="1">
      <alignment horizontal="center" wrapText="1"/>
    </xf>
    <xf numFmtId="11" fontId="0" fillId="34" borderId="0" xfId="0" applyNumberFormat="1" applyFont="1" applyFill="1" applyBorder="1" applyAlignment="1">
      <alignment horizontal="center" wrapText="1"/>
    </xf>
    <xf numFmtId="11" fontId="0" fillId="34" borderId="0" xfId="0" applyNumberFormat="1" applyFont="1" applyFill="1" applyBorder="1" applyAlignment="1">
      <alignment horizontal="center"/>
    </xf>
    <xf numFmtId="0" fontId="0" fillId="33" borderId="19" xfId="0" applyNumberFormat="1" applyFill="1" applyBorder="1" applyAlignment="1">
      <alignment horizontal="center"/>
    </xf>
    <xf numFmtId="11" fontId="0" fillId="0" borderId="16" xfId="0" applyNumberFormat="1" applyFont="1" applyFill="1" applyBorder="1" applyAlignment="1">
      <alignment horizontal="center"/>
    </xf>
    <xf numFmtId="0" fontId="0" fillId="0" borderId="24" xfId="0" applyFont="1" applyFill="1" applyBorder="1" applyAlignment="1">
      <alignment wrapText="1"/>
    </xf>
    <xf numFmtId="11" fontId="0" fillId="0" borderId="16" xfId="0" applyNumberFormat="1" applyFont="1" applyBorder="1" applyAlignment="1">
      <alignment horizontal="center" wrapText="1"/>
    </xf>
    <xf numFmtId="11" fontId="0" fillId="33" borderId="24" xfId="0" applyNumberFormat="1" applyFill="1" applyBorder="1" applyAlignment="1">
      <alignment horizontal="center"/>
    </xf>
    <xf numFmtId="11" fontId="0" fillId="0" borderId="10" xfId="0" applyNumberFormat="1" applyBorder="1" applyAlignment="1">
      <alignment/>
    </xf>
    <xf numFmtId="0" fontId="0" fillId="33" borderId="17" xfId="0" applyNumberFormat="1" applyFill="1" applyBorder="1" applyAlignment="1">
      <alignment horizontal="center"/>
    </xf>
    <xf numFmtId="0" fontId="0" fillId="0" borderId="24" xfId="0" applyFont="1" applyBorder="1" applyAlignment="1">
      <alignment horizontal="center"/>
    </xf>
    <xf numFmtId="0" fontId="0" fillId="0" borderId="24" xfId="0" applyFont="1" applyBorder="1" applyAlignment="1">
      <alignment/>
    </xf>
    <xf numFmtId="0" fontId="0" fillId="0" borderId="23" xfId="0" applyFont="1" applyBorder="1" applyAlignment="1">
      <alignment horizontal="center" wrapText="1"/>
    </xf>
    <xf numFmtId="172" fontId="0" fillId="33" borderId="26" xfId="0" applyNumberFormat="1" applyFill="1" applyBorder="1" applyAlignment="1">
      <alignment horizontal="center"/>
    </xf>
    <xf numFmtId="11" fontId="0" fillId="34" borderId="26" xfId="0" applyNumberFormat="1" applyFill="1" applyBorder="1" applyAlignment="1">
      <alignment horizontal="center"/>
    </xf>
    <xf numFmtId="0" fontId="8" fillId="0" borderId="27" xfId="0" applyFont="1" applyBorder="1" applyAlignment="1">
      <alignment horizontal="center" wrapText="1"/>
    </xf>
    <xf numFmtId="0" fontId="0" fillId="0" borderId="28"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25" xfId="0" applyBorder="1" applyAlignment="1">
      <alignment/>
    </xf>
    <xf numFmtId="0" fontId="7" fillId="0" borderId="16" xfId="0" applyFont="1" applyBorder="1" applyAlignment="1">
      <alignment horizontal="center"/>
    </xf>
    <xf numFmtId="0" fontId="7" fillId="0" borderId="16" xfId="0" applyFont="1" applyBorder="1" applyAlignment="1">
      <alignment/>
    </xf>
    <xf numFmtId="0" fontId="7" fillId="0" borderId="25" xfId="0" applyFont="1" applyBorder="1" applyAlignment="1">
      <alignment/>
    </xf>
    <xf numFmtId="0" fontId="3" fillId="0" borderId="30" xfId="0" applyFont="1" applyBorder="1" applyAlignment="1">
      <alignment horizontal="center" wrapText="1"/>
    </xf>
    <xf numFmtId="0" fontId="0" fillId="0" borderId="31" xfId="0" applyBorder="1" applyAlignment="1">
      <alignment wrapText="1"/>
    </xf>
    <xf numFmtId="0" fontId="0" fillId="0" borderId="32" xfId="0" applyBorder="1" applyAlignment="1">
      <alignment wrapText="1"/>
    </xf>
    <xf numFmtId="0" fontId="0" fillId="0" borderId="31" xfId="0" applyBorder="1" applyAlignment="1">
      <alignment horizontal="center" wrapText="1"/>
    </xf>
    <xf numFmtId="0" fontId="0" fillId="0" borderId="32" xfId="0"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33" xfId="0" applyFont="1" applyFill="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27" xfId="0"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35" borderId="18" xfId="0" applyFill="1" applyBorder="1" applyAlignment="1">
      <alignment horizontal="center"/>
    </xf>
    <xf numFmtId="0" fontId="0" fillId="0" borderId="18" xfId="0" applyBorder="1" applyAlignment="1">
      <alignment/>
    </xf>
    <xf numFmtId="171" fontId="0" fillId="35" borderId="18" xfId="0" applyNumberFormat="1" applyFill="1" applyBorder="1" applyAlignment="1">
      <alignment horizontal="center"/>
    </xf>
    <xf numFmtId="0" fontId="6" fillId="0" borderId="30" xfId="0" applyFont="1"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11"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25" xfId="0" applyBorder="1" applyAlignment="1">
      <alignment horizontal="center" wrapText="1"/>
    </xf>
    <xf numFmtId="0" fontId="5" fillId="0" borderId="35" xfId="0" applyFont="1" applyBorder="1" applyAlignment="1">
      <alignment horizontal="center" wrapText="1"/>
    </xf>
    <xf numFmtId="0" fontId="0" fillId="0" borderId="36" xfId="0" applyBorder="1" applyAlignment="1">
      <alignment horizontal="center"/>
    </xf>
    <xf numFmtId="0" fontId="0" fillId="0" borderId="37" xfId="0" applyBorder="1" applyAlignment="1">
      <alignment horizontal="center"/>
    </xf>
    <xf numFmtId="0" fontId="0" fillId="0" borderId="18"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xf>
    <xf numFmtId="0" fontId="0" fillId="0" borderId="40" xfId="0" applyFont="1" applyBorder="1" applyAlignment="1">
      <alignment vertical="center"/>
    </xf>
    <xf numFmtId="0" fontId="0" fillId="0" borderId="0" xfId="0" applyFont="1" applyAlignment="1">
      <alignment horizontal="center" vertical="center"/>
    </xf>
    <xf numFmtId="0" fontId="0" fillId="0" borderId="24" xfId="0" applyFont="1" applyBorder="1" applyAlignment="1">
      <alignment horizontal="center" vertical="center"/>
    </xf>
    <xf numFmtId="0" fontId="0" fillId="36" borderId="24"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PageLayoutView="0" workbookViewId="0" topLeftCell="A1">
      <selection activeCell="B4" sqref="B4"/>
    </sheetView>
  </sheetViews>
  <sheetFormatPr defaultColWidth="9.140625" defaultRowHeight="12.75"/>
  <cols>
    <col min="1" max="1" width="24.57421875" style="0" customWidth="1"/>
    <col min="2" max="2" width="12.7109375" style="12" customWidth="1"/>
    <col min="3" max="7" width="12.7109375" style="0" customWidth="1"/>
    <col min="9" max="9" width="10.140625" style="0" customWidth="1"/>
    <col min="12" max="12" width="8.8515625" style="0" customWidth="1"/>
  </cols>
  <sheetData>
    <row r="1" spans="1:12" ht="18" thickBot="1">
      <c r="A1" s="26" t="s">
        <v>10</v>
      </c>
      <c r="B1" s="59" t="s">
        <v>24</v>
      </c>
      <c r="C1" s="60"/>
      <c r="D1" s="60"/>
      <c r="E1" s="60"/>
      <c r="F1" s="60"/>
      <c r="G1" s="61"/>
      <c r="I1" s="53" t="s">
        <v>29</v>
      </c>
      <c r="J1" s="54"/>
      <c r="K1" s="54"/>
      <c r="L1" s="55"/>
    </row>
    <row r="2" spans="1:12" ht="29.25" customHeight="1" thickBot="1">
      <c r="A2" s="25" t="s">
        <v>6</v>
      </c>
      <c r="B2" s="98" t="s">
        <v>25</v>
      </c>
      <c r="C2" s="99"/>
      <c r="D2" s="99"/>
      <c r="E2" s="99"/>
      <c r="F2" s="99"/>
      <c r="G2" s="100"/>
      <c r="I2" s="56"/>
      <c r="J2" s="57"/>
      <c r="K2" s="57"/>
      <c r="L2" s="58"/>
    </row>
    <row r="3" spans="1:12" ht="13.5" thickBot="1">
      <c r="A3" s="13" t="s">
        <v>11</v>
      </c>
      <c r="B3" s="83" t="s">
        <v>8</v>
      </c>
      <c r="C3" s="84"/>
      <c r="D3" s="14" t="s">
        <v>7</v>
      </c>
      <c r="E3" s="85">
        <v>42101</v>
      </c>
      <c r="F3" s="85"/>
      <c r="G3" s="15"/>
      <c r="I3" s="48" t="s">
        <v>28</v>
      </c>
      <c r="J3" s="105" t="s">
        <v>42</v>
      </c>
      <c r="K3" s="49" t="s">
        <v>31</v>
      </c>
      <c r="L3" s="2"/>
    </row>
    <row r="4" spans="1:12" ht="13.5" thickBot="1">
      <c r="A4" s="3" t="s">
        <v>0</v>
      </c>
      <c r="B4" s="22"/>
      <c r="C4" s="22"/>
      <c r="D4" s="22"/>
      <c r="F4" s="1"/>
      <c r="G4" s="2"/>
      <c r="I4" s="51">
        <v>2500</v>
      </c>
      <c r="J4" s="106">
        <v>400</v>
      </c>
      <c r="K4" s="52">
        <f>(I4*2542.5/(J4*0.35))/1000000</f>
        <v>0.045401785714285714</v>
      </c>
      <c r="L4" s="46"/>
    </row>
    <row r="5" spans="1:12" ht="12.75">
      <c r="A5" s="3" t="s">
        <v>1</v>
      </c>
      <c r="B5" s="22"/>
      <c r="C5" s="22"/>
      <c r="D5" s="22"/>
      <c r="F5" s="1"/>
      <c r="G5" s="2"/>
      <c r="I5" s="74" t="s">
        <v>35</v>
      </c>
      <c r="J5" s="75"/>
      <c r="K5" s="75"/>
      <c r="L5" s="76"/>
    </row>
    <row r="6" spans="1:12" ht="13.5" customHeight="1" thickBot="1">
      <c r="A6" s="4" t="s">
        <v>2</v>
      </c>
      <c r="B6" s="23"/>
      <c r="C6" s="23"/>
      <c r="D6" s="23"/>
      <c r="E6" s="5"/>
      <c r="F6" s="5"/>
      <c r="G6" s="6"/>
      <c r="H6" s="1"/>
      <c r="I6" s="77"/>
      <c r="J6" s="78"/>
      <c r="K6" s="78"/>
      <c r="L6" s="79"/>
    </row>
    <row r="7" spans="1:12" ht="16.5" customHeight="1" thickBot="1" thickTop="1">
      <c r="A7" s="24" t="s">
        <v>12</v>
      </c>
      <c r="B7" s="50" t="s">
        <v>34</v>
      </c>
      <c r="C7" s="50" t="s">
        <v>33</v>
      </c>
      <c r="D7" s="95" t="s">
        <v>13</v>
      </c>
      <c r="E7" s="96"/>
      <c r="F7" s="96"/>
      <c r="G7" s="97"/>
      <c r="I7" s="77"/>
      <c r="J7" s="78"/>
      <c r="K7" s="78"/>
      <c r="L7" s="79"/>
    </row>
    <row r="8" spans="1:12" ht="16.5" customHeight="1" thickBot="1">
      <c r="A8" s="49" t="s">
        <v>32</v>
      </c>
      <c r="B8" s="45">
        <v>1</v>
      </c>
      <c r="C8" s="47">
        <v>100</v>
      </c>
      <c r="D8" s="74" t="s">
        <v>41</v>
      </c>
      <c r="E8" s="87"/>
      <c r="F8" s="87"/>
      <c r="G8" s="88"/>
      <c r="I8" s="80"/>
      <c r="J8" s="81"/>
      <c r="K8" s="81"/>
      <c r="L8" s="82"/>
    </row>
    <row r="9" spans="1:7" ht="16.5" customHeight="1" thickBot="1">
      <c r="A9" s="34" t="s">
        <v>21</v>
      </c>
      <c r="B9" s="27" t="s">
        <v>40</v>
      </c>
      <c r="C9" s="33"/>
      <c r="D9" s="89"/>
      <c r="E9" s="90"/>
      <c r="F9" s="90"/>
      <c r="G9" s="91"/>
    </row>
    <row r="10" spans="1:7" ht="16.5" customHeight="1" thickBot="1">
      <c r="A10" s="34" t="s">
        <v>20</v>
      </c>
      <c r="B10" s="41">
        <v>70</v>
      </c>
      <c r="C10" s="33"/>
      <c r="D10" s="89"/>
      <c r="E10" s="90"/>
      <c r="F10" s="90"/>
      <c r="G10" s="91"/>
    </row>
    <row r="11" spans="1:7" ht="27.75" customHeight="1" thickBot="1">
      <c r="A11" s="43" t="s">
        <v>26</v>
      </c>
      <c r="B11" s="27">
        <v>400</v>
      </c>
      <c r="C11" s="33"/>
      <c r="D11" s="92"/>
      <c r="E11" s="93"/>
      <c r="F11" s="93"/>
      <c r="G11" s="94"/>
    </row>
    <row r="12" spans="1:6" ht="13.5" customHeight="1">
      <c r="A12" s="62" t="s">
        <v>30</v>
      </c>
      <c r="B12" s="62" t="s">
        <v>3</v>
      </c>
      <c r="C12" s="86" t="s">
        <v>37</v>
      </c>
      <c r="D12" s="67" t="s">
        <v>38</v>
      </c>
      <c r="E12" s="69" t="s">
        <v>4</v>
      </c>
      <c r="F12" s="71" t="s">
        <v>5</v>
      </c>
    </row>
    <row r="13" spans="1:6" ht="13.5" customHeight="1">
      <c r="A13" s="63"/>
      <c r="B13" s="65"/>
      <c r="C13" s="67"/>
      <c r="D13" s="67"/>
      <c r="E13" s="69"/>
      <c r="F13" s="72"/>
    </row>
    <row r="14" spans="1:6" ht="11.25" customHeight="1">
      <c r="A14" s="64"/>
      <c r="B14" s="66"/>
      <c r="C14" s="68"/>
      <c r="D14" s="68"/>
      <c r="E14" s="70"/>
      <c r="F14" s="73"/>
    </row>
    <row r="15" spans="1:6" ht="12.75">
      <c r="A15" s="9" t="s">
        <v>16</v>
      </c>
      <c r="B15" s="7">
        <v>71432</v>
      </c>
      <c r="C15" s="38">
        <v>7.23E-05</v>
      </c>
      <c r="D15" s="38">
        <f>C15*$B$11</f>
        <v>0.028919999999999998</v>
      </c>
      <c r="E15" s="39">
        <f>IF($B$9="Y",((100-$B$10)/100)*$B$8*D15,$B$8*D15)</f>
        <v>0.028919999999999998</v>
      </c>
      <c r="F15" s="37">
        <f>IF($B$9="Y",((100-$B$10)/100)*$C$8*D15,$C$8*D15)</f>
        <v>2.892</v>
      </c>
    </row>
    <row r="16" spans="1:6" ht="12.75">
      <c r="A16" s="9" t="s">
        <v>17</v>
      </c>
      <c r="B16" s="7">
        <v>56235</v>
      </c>
      <c r="C16" s="29">
        <v>5.49E-07</v>
      </c>
      <c r="D16" s="29">
        <f aca="true" t="shared" si="0" ref="D16:D23">C16*$B$11</f>
        <v>0.00021959999999999997</v>
      </c>
      <c r="E16" s="40">
        <f aca="true" t="shared" si="1" ref="E16:E23">IF($B$9="Y",((100-$B$10)/100)*$B$8*D16,$B$8*D16)</f>
        <v>0.00021959999999999997</v>
      </c>
      <c r="F16" s="35">
        <f aca="true" t="shared" si="2" ref="F16:F23">IF($B$9="Y",((100-$B$10)/100)*$C$8*D16,$C$8*D16)</f>
        <v>0.021959999999999997</v>
      </c>
    </row>
    <row r="17" spans="1:6" ht="12.75">
      <c r="A17" s="9" t="s">
        <v>14</v>
      </c>
      <c r="B17" s="7">
        <v>67663</v>
      </c>
      <c r="C17" s="38">
        <v>1.15E-05</v>
      </c>
      <c r="D17" s="29">
        <f t="shared" si="0"/>
        <v>0.0046</v>
      </c>
      <c r="E17" s="30">
        <f t="shared" si="1"/>
        <v>0.0046</v>
      </c>
      <c r="F17" s="35">
        <f t="shared" si="2"/>
        <v>0.45999999999999996</v>
      </c>
    </row>
    <row r="18" spans="1:6" ht="12.75">
      <c r="A18" s="9" t="s">
        <v>27</v>
      </c>
      <c r="B18" s="7">
        <v>71556</v>
      </c>
      <c r="C18" s="38">
        <v>6.66E-06</v>
      </c>
      <c r="D18" s="31">
        <f t="shared" si="0"/>
        <v>0.0026639999999999997</v>
      </c>
      <c r="E18" s="30">
        <f t="shared" si="1"/>
        <v>0.0026639999999999997</v>
      </c>
      <c r="F18" s="35">
        <f t="shared" si="2"/>
        <v>0.26639999999999997</v>
      </c>
    </row>
    <row r="19" spans="1:6" ht="12.75">
      <c r="A19" s="9" t="s">
        <v>22</v>
      </c>
      <c r="B19" s="7">
        <v>127184</v>
      </c>
      <c r="C19" s="38">
        <v>1.18E-05</v>
      </c>
      <c r="D19" s="31">
        <f t="shared" si="0"/>
        <v>0.00472</v>
      </c>
      <c r="E19" s="30">
        <f t="shared" si="1"/>
        <v>0.00472</v>
      </c>
      <c r="F19" s="35">
        <f t="shared" si="2"/>
        <v>0.47200000000000003</v>
      </c>
    </row>
    <row r="20" spans="1:6" ht="12.75">
      <c r="A20" s="9" t="s">
        <v>18</v>
      </c>
      <c r="B20" s="7">
        <v>108883</v>
      </c>
      <c r="C20" s="38">
        <v>0.000151</v>
      </c>
      <c r="D20" s="31">
        <f t="shared" si="0"/>
        <v>0.0604</v>
      </c>
      <c r="E20" s="30">
        <f t="shared" si="1"/>
        <v>0.0604</v>
      </c>
      <c r="F20" s="35">
        <f t="shared" si="2"/>
        <v>6.04</v>
      </c>
    </row>
    <row r="21" spans="1:6" ht="12.75">
      <c r="A21" s="9" t="s">
        <v>23</v>
      </c>
      <c r="B21" s="7">
        <v>79016</v>
      </c>
      <c r="C21" s="38">
        <v>5.15E-06</v>
      </c>
      <c r="D21" s="31">
        <f t="shared" si="0"/>
        <v>0.0020599999999999998</v>
      </c>
      <c r="E21" s="30">
        <f t="shared" si="1"/>
        <v>0.0020599999999999998</v>
      </c>
      <c r="F21" s="35">
        <f t="shared" si="2"/>
        <v>0.206</v>
      </c>
    </row>
    <row r="22" spans="1:6" ht="12.75">
      <c r="A22" s="9" t="s">
        <v>15</v>
      </c>
      <c r="B22" s="7">
        <v>75014</v>
      </c>
      <c r="C22" s="38">
        <v>1.8E-05</v>
      </c>
      <c r="D22" s="31">
        <f t="shared" si="0"/>
        <v>0.0072</v>
      </c>
      <c r="E22" s="30">
        <f t="shared" si="1"/>
        <v>0.0072</v>
      </c>
      <c r="F22" s="35">
        <f t="shared" si="2"/>
        <v>0.72</v>
      </c>
    </row>
    <row r="23" spans="1:6" ht="13.5" thickBot="1">
      <c r="A23" s="10" t="s">
        <v>19</v>
      </c>
      <c r="B23" s="11">
        <v>1330207</v>
      </c>
      <c r="C23" s="44">
        <v>0.000162</v>
      </c>
      <c r="D23" s="42">
        <f t="shared" si="0"/>
        <v>0.0648</v>
      </c>
      <c r="E23" s="32">
        <f t="shared" si="1"/>
        <v>0.0648</v>
      </c>
      <c r="F23" s="36">
        <f t="shared" si="2"/>
        <v>6.4799999999999995</v>
      </c>
    </row>
    <row r="24" spans="1:5" ht="12.75">
      <c r="A24" s="16"/>
      <c r="B24" s="7"/>
      <c r="C24" s="8"/>
      <c r="D24" s="28"/>
      <c r="E24" s="28"/>
    </row>
    <row r="25" spans="1:11" ht="12.75">
      <c r="A25" s="17" t="s">
        <v>9</v>
      </c>
      <c r="B25" s="18"/>
      <c r="C25" s="19"/>
      <c r="D25" s="19"/>
      <c r="E25" s="19"/>
      <c r="F25" s="19"/>
      <c r="G25" s="19"/>
      <c r="H25" s="20"/>
      <c r="I25" s="20"/>
      <c r="J25" s="20"/>
      <c r="K25" s="21"/>
    </row>
    <row r="26" spans="1:11" ht="27" customHeight="1">
      <c r="A26" s="101" t="s">
        <v>36</v>
      </c>
      <c r="B26" s="102"/>
      <c r="C26" s="102"/>
      <c r="D26" s="102"/>
      <c r="E26" s="102"/>
      <c r="F26" s="102"/>
      <c r="G26" s="102"/>
      <c r="H26" s="102"/>
      <c r="I26" s="102"/>
      <c r="J26" s="102"/>
      <c r="K26" s="103"/>
    </row>
    <row r="28" ht="12.75">
      <c r="A28" s="104" t="s">
        <v>39</v>
      </c>
    </row>
    <row r="29" ht="12.75">
      <c r="A29" s="104" t="s">
        <v>40</v>
      </c>
    </row>
  </sheetData>
  <sheetProtection/>
  <mergeCells count="15">
    <mergeCell ref="B3:C3"/>
    <mergeCell ref="E3:F3"/>
    <mergeCell ref="C12:C14"/>
    <mergeCell ref="D8:G11"/>
    <mergeCell ref="D7:G7"/>
    <mergeCell ref="I1:L2"/>
    <mergeCell ref="A26:K26"/>
    <mergeCell ref="B1:G1"/>
    <mergeCell ref="A12:A14"/>
    <mergeCell ref="B12:B14"/>
    <mergeCell ref="D12:D14"/>
    <mergeCell ref="E12:E14"/>
    <mergeCell ref="F12:F14"/>
    <mergeCell ref="I5:L8"/>
    <mergeCell ref="B2:G2"/>
  </mergeCells>
  <dataValidations count="1">
    <dataValidation type="list" allowBlank="1" showInputMessage="1" showErrorMessage="1" sqref="B9">
      <formula1>$A$28:$A$29</formula1>
    </dataValidation>
  </dataValidations>
  <printOptions gridLines="1"/>
  <pageMargins left="0.75" right="0.75" top="1" bottom="1" header="0.5" footer="0.5"/>
  <pageSetup blackAndWhite="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2009-11-05T22:40:31Z</cp:lastPrinted>
  <dcterms:created xsi:type="dcterms:W3CDTF">2009-10-30T20:24:14Z</dcterms:created>
  <dcterms:modified xsi:type="dcterms:W3CDTF">2015-04-07T20:25:47Z</dcterms:modified>
  <cp:category/>
  <cp:version/>
  <cp:contentType/>
  <cp:contentStatus/>
</cp:coreProperties>
</file>